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ЭСК_ЦЭС\ЗАКУПКИ\ЗАКУПКИ 2024 ГОД\ДОКУМЕНТАЦИЯ ПО ЗАКУПКАМ 2024\СРЗиЭА\ЗП Поверка СИ 2 ЛОТА\"/>
    </mc:Choice>
  </mc:AlternateContent>
  <bookViews>
    <workbookView xWindow="-105" yWindow="-105" windowWidth="23250" windowHeight="12570"/>
  </bookViews>
  <sheets>
    <sheet name="ПОВЕРКА-24" sheetId="7" r:id="rId1"/>
  </sheets>
  <definedNames>
    <definedName name="_xlnm._FilterDatabase" localSheetId="0" hidden="1">'ПОВЕРКА-24'!$A$4:$I$4</definedName>
    <definedName name="_xlnm.Print_Area" localSheetId="0">'ПОВЕРКА-24'!$A$1:$H$19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7" l="1"/>
  <c r="D19" i="7" l="1"/>
  <c r="E17" i="7"/>
  <c r="E15" i="7"/>
  <c r="G14" i="7"/>
  <c r="G13" i="7"/>
  <c r="G12" i="7"/>
  <c r="G11" i="7"/>
  <c r="G10" i="7"/>
  <c r="G9" i="7"/>
  <c r="G8" i="7"/>
  <c r="G7" i="7"/>
  <c r="G6" i="7"/>
  <c r="H6" i="7" l="1"/>
  <c r="H8" i="7"/>
  <c r="H10" i="7"/>
  <c r="H12" i="7"/>
  <c r="H14" i="7"/>
  <c r="H9" i="7"/>
  <c r="H13" i="7"/>
  <c r="H7" i="7"/>
  <c r="H11" i="7"/>
  <c r="H15" i="7" l="1"/>
</calcChain>
</file>

<file path=xl/sharedStrings.xml><?xml version="1.0" encoding="utf-8"?>
<sst xmlns="http://schemas.openxmlformats.org/spreadsheetml/2006/main" count="39" uniqueCount="39">
  <si>
    <t>№ Г.Р.</t>
  </si>
  <si>
    <t>НАИМЕНОВАНИЕ СИ</t>
  </si>
  <si>
    <t>ТИП</t>
  </si>
  <si>
    <t>КОЛ-ВО</t>
  </si>
  <si>
    <t>ЦЕНА за единицу (без НДС)
2023</t>
  </si>
  <si>
    <t>3415741Т6099Р.501</t>
  </si>
  <si>
    <t>Трансформатор тока 35кВ до 3000А на месте установки</t>
  </si>
  <si>
    <t>ТВ-35</t>
  </si>
  <si>
    <t>3415741Т6097Р.501</t>
  </si>
  <si>
    <t xml:space="preserve">Трансформатор тока 3,6,10,15кВ до 3000А на месте установки </t>
  </si>
  <si>
    <t>ТПЛМ-10</t>
  </si>
  <si>
    <t>3408703Т6040Р.501</t>
  </si>
  <si>
    <t>Трансформаторы напряжения 110кВ на месте установки</t>
  </si>
  <si>
    <t>3408702Т6042Р.501</t>
  </si>
  <si>
    <t>3408702Т6039Р.501</t>
  </si>
  <si>
    <t>Трансформаторы напряжения трехфазные 15-35кВ на месте установки</t>
  </si>
  <si>
    <t>3408702Т6038Р.501</t>
  </si>
  <si>
    <t xml:space="preserve">Трансформатор напряжения трехфазный до 15кВ на месте установки </t>
  </si>
  <si>
    <t>НТМИ-6(10</t>
  </si>
  <si>
    <t>3410236С9290.1001</t>
  </si>
  <si>
    <t xml:space="preserve"> А1800, А-1200, Меркурий 233</t>
  </si>
  <si>
    <t>сумма</t>
  </si>
  <si>
    <t>сумма включая ндс,</t>
  </si>
  <si>
    <t xml:space="preserve">Трансформаторы напряжения однофазные до 15кВ на месте установки </t>
  </si>
  <si>
    <t>Инженер по метрологии 2 кат.</t>
  </si>
  <si>
    <t>3408702Т6041Р.501</t>
  </si>
  <si>
    <t>Многофункциональные трехфазные счетчики электроэнергии</t>
  </si>
  <si>
    <t>ТТрансформаторы напряжения однофазные  15-35кВ на месте установки</t>
  </si>
  <si>
    <t>Стоимость услуг по обеспечению единства измерений на 2024 год.</t>
  </si>
  <si>
    <t>коментарии</t>
  </si>
  <si>
    <t>Душенькин В.А.    Тел.   502 809</t>
  </si>
  <si>
    <t>3415741Т6101Р.501</t>
  </si>
  <si>
    <t>Трансформаторы тока 110кВ до 3000А на месте установки</t>
  </si>
  <si>
    <t>Сстоимость
(без НДС)
2024</t>
  </si>
  <si>
    <t>ЦЕНА за единицу
(без НДС)
2024</t>
  </si>
  <si>
    <t>Справочные данные:                    Лимит</t>
  </si>
  <si>
    <t>2 630 000 руб</t>
  </si>
  <si>
    <t>Услуги по обеспечению единства измерений: проведение периодической поверки средств измерений по месту эксплуатации (ПС Ангарского, Усольского, Аларского, Заларинского, Черемховского районов)</t>
  </si>
  <si>
    <t>Код СИ по прейскуранту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</si>
</sst>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 tint="-0.1490218817712943"/>
        </stop>
        <stop position="1">
          <color theme="4"/>
        </stop>
      </gradientFill>
    </fill>
    <fill>
      <patternFill patternType="solid">
        <fgColor theme="7" tint="0.59999389629810485"/>
        <bgColor indexed="64"/>
      </patternFill>
    </fill>
    <fill>
      <gradientFill degree="90">
        <stop position="0">
          <color theme="4" tint="0.59999389629810485"/>
        </stop>
        <stop position="0.5">
          <color theme="6" tint="0.80001220740379042"/>
        </stop>
        <stop position="1">
          <color theme="4" tint="0.59999389629810485"/>
        </stop>
      </gradient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1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Fill="1" applyBorder="1"/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3" xfId="0" applyFont="1" applyBorder="1"/>
    <xf numFmtId="0" fontId="0" fillId="0" borderId="0" xfId="0" applyFont="1"/>
    <xf numFmtId="0" fontId="0" fillId="0" borderId="0" xfId="0" applyFont="1" applyFill="1" applyBorder="1"/>
    <xf numFmtId="0" fontId="2" fillId="0" borderId="2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horizontal="center" wrapText="1"/>
    </xf>
    <xf numFmtId="14" fontId="0" fillId="3" borderId="0" xfId="0" applyNumberFormat="1" applyFont="1" applyFill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2" fontId="0" fillId="5" borderId="4" xfId="0" applyNumberFormat="1" applyFont="1" applyFill="1" applyBorder="1"/>
    <xf numFmtId="2" fontId="0" fillId="3" borderId="4" xfId="0" applyNumberFormat="1" applyFont="1" applyFill="1" applyBorder="1" applyAlignment="1">
      <alignment horizontal="center" vertical="center" wrapText="1"/>
    </xf>
    <xf numFmtId="2" fontId="0" fillId="3" borderId="4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/>
    <xf numFmtId="0" fontId="0" fillId="0" borderId="0" xfId="0" applyFont="1" applyBorder="1" applyAlignment="1">
      <alignment horizontal="center" vertical="center"/>
    </xf>
    <xf numFmtId="0" fontId="0" fillId="3" borderId="0" xfId="0" applyFont="1" applyFill="1"/>
    <xf numFmtId="0" fontId="0" fillId="3" borderId="0" xfId="0" applyFont="1" applyFill="1" applyAlignment="1">
      <alignment horizontal="center" vertical="center" wrapText="1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I32"/>
  <sheetViews>
    <sheetView tabSelected="1" view="pageBreakPreview" zoomScale="69" zoomScaleNormal="70" zoomScaleSheetLayoutView="69" workbookViewId="0">
      <pane ySplit="4" topLeftCell="A5" activePane="bottomLeft" state="frozen"/>
      <selection pane="bottomLeft" activeCell="B4" sqref="B4"/>
    </sheetView>
  </sheetViews>
  <sheetFormatPr defaultColWidth="9.140625" defaultRowHeight="15" x14ac:dyDescent="0.25"/>
  <cols>
    <col min="1" max="1" width="10.7109375" style="11" customWidth="1"/>
    <col min="2" max="2" width="21" style="9" customWidth="1"/>
    <col min="3" max="3" width="44.7109375" style="9" customWidth="1"/>
    <col min="4" max="4" width="21.5703125" style="20" customWidth="1"/>
    <col min="5" max="5" width="7.7109375" style="7" customWidth="1"/>
    <col min="6" max="6" width="10.85546875" style="7" customWidth="1"/>
    <col min="7" max="7" width="10.5703125" style="11" customWidth="1"/>
    <col min="8" max="8" width="17.85546875" style="11" customWidth="1"/>
    <col min="9" max="9" width="43.5703125" style="11" customWidth="1"/>
    <col min="10" max="16384" width="9.140625" style="11"/>
  </cols>
  <sheetData>
    <row r="1" spans="1:9" s="1" customFormat="1" x14ac:dyDescent="0.25">
      <c r="A1" s="1" t="s">
        <v>28</v>
      </c>
      <c r="B1" s="16"/>
      <c r="C1" s="16"/>
      <c r="D1" s="17"/>
      <c r="E1" s="18"/>
      <c r="F1" s="18"/>
    </row>
    <row r="2" spans="1:9" s="1" customFormat="1" x14ac:dyDescent="0.25">
      <c r="B2" s="16"/>
      <c r="C2" s="16"/>
      <c r="D2" s="17"/>
      <c r="E2" s="18"/>
      <c r="F2" s="18"/>
    </row>
    <row r="3" spans="1:9" s="1" customFormat="1" ht="30.75" customHeight="1" x14ac:dyDescent="0.25">
      <c r="A3" s="45" t="s">
        <v>37</v>
      </c>
      <c r="B3" s="46"/>
      <c r="C3" s="46"/>
      <c r="D3" s="46"/>
      <c r="E3" s="46"/>
      <c r="F3" s="46"/>
      <c r="G3" s="46"/>
      <c r="H3" s="46"/>
    </row>
    <row r="4" spans="1:9" s="3" customFormat="1" ht="57" customHeight="1" x14ac:dyDescent="0.25">
      <c r="A4" s="2" t="s">
        <v>0</v>
      </c>
      <c r="B4" s="8" t="s">
        <v>38</v>
      </c>
      <c r="C4" s="8" t="s">
        <v>1</v>
      </c>
      <c r="D4" s="8" t="s">
        <v>2</v>
      </c>
      <c r="E4" s="8" t="s">
        <v>3</v>
      </c>
      <c r="F4" s="8" t="s">
        <v>4</v>
      </c>
      <c r="G4" s="2" t="s">
        <v>34</v>
      </c>
      <c r="H4" s="31" t="s">
        <v>33</v>
      </c>
      <c r="I4" s="36" t="s">
        <v>29</v>
      </c>
    </row>
    <row r="5" spans="1:9" s="5" customFormat="1" ht="18.75" customHeight="1" x14ac:dyDescent="0.25">
      <c r="A5" s="4">
        <v>1</v>
      </c>
      <c r="B5" s="15">
        <v>2</v>
      </c>
      <c r="C5" s="15">
        <v>3</v>
      </c>
      <c r="D5" s="8">
        <v>4</v>
      </c>
      <c r="E5" s="15">
        <v>5</v>
      </c>
      <c r="F5" s="15">
        <v>6</v>
      </c>
      <c r="G5" s="4">
        <v>7</v>
      </c>
      <c r="H5" s="32">
        <v>8</v>
      </c>
      <c r="I5" s="37"/>
    </row>
    <row r="6" spans="1:9" s="9" customFormat="1" ht="28.15" customHeight="1" x14ac:dyDescent="0.25">
      <c r="A6" s="6"/>
      <c r="B6" s="25" t="s">
        <v>31</v>
      </c>
      <c r="C6" s="26" t="s">
        <v>32</v>
      </c>
      <c r="D6" s="27">
        <v>1</v>
      </c>
      <c r="E6" s="21">
        <v>0</v>
      </c>
      <c r="F6" s="28">
        <v>15066.31</v>
      </c>
      <c r="G6" s="7">
        <f t="shared" ref="G6:G14" si="0">(F6*1.072)</f>
        <v>16151.08432</v>
      </c>
      <c r="H6" s="33">
        <f t="shared" ref="H6:H14" si="1">(E6*G6)</f>
        <v>0</v>
      </c>
      <c r="I6" s="38"/>
    </row>
    <row r="7" spans="1:9" s="9" customFormat="1" ht="28.15" customHeight="1" x14ac:dyDescent="0.25">
      <c r="A7" s="6"/>
      <c r="B7" s="13" t="s">
        <v>5</v>
      </c>
      <c r="C7" s="22" t="s">
        <v>6</v>
      </c>
      <c r="D7" s="23" t="s">
        <v>7</v>
      </c>
      <c r="E7" s="21">
        <v>30</v>
      </c>
      <c r="F7" s="14">
        <v>10166.31</v>
      </c>
      <c r="G7" s="7">
        <f t="shared" si="0"/>
        <v>10898.284320000001</v>
      </c>
      <c r="H7" s="33">
        <f t="shared" si="1"/>
        <v>326948.52960000001</v>
      </c>
      <c r="I7" s="38"/>
    </row>
    <row r="8" spans="1:9" s="9" customFormat="1" ht="28.15" customHeight="1" x14ac:dyDescent="0.25">
      <c r="A8" s="6"/>
      <c r="B8" s="13" t="s">
        <v>8</v>
      </c>
      <c r="C8" s="22" t="s">
        <v>9</v>
      </c>
      <c r="D8" s="23" t="s">
        <v>10</v>
      </c>
      <c r="E8" s="21">
        <v>60</v>
      </c>
      <c r="F8" s="14">
        <v>7591.32</v>
      </c>
      <c r="G8" s="7">
        <f t="shared" si="0"/>
        <v>8137.8950400000003</v>
      </c>
      <c r="H8" s="33">
        <f t="shared" si="1"/>
        <v>488273.70240000001</v>
      </c>
      <c r="I8" s="38"/>
    </row>
    <row r="9" spans="1:9" s="9" customFormat="1" ht="28.15" customHeight="1" x14ac:dyDescent="0.25">
      <c r="A9" s="6"/>
      <c r="B9" s="13" t="s">
        <v>11</v>
      </c>
      <c r="C9" s="22" t="s">
        <v>12</v>
      </c>
      <c r="D9" s="23">
        <v>1</v>
      </c>
      <c r="E9" s="21">
        <v>9</v>
      </c>
      <c r="F9" s="14">
        <v>33875.82</v>
      </c>
      <c r="G9" s="7">
        <f t="shared" si="0"/>
        <v>36314.87904</v>
      </c>
      <c r="H9" s="33">
        <f t="shared" si="1"/>
        <v>326833.91136000003</v>
      </c>
      <c r="I9" s="38"/>
    </row>
    <row r="10" spans="1:9" s="9" customFormat="1" ht="28.15" customHeight="1" x14ac:dyDescent="0.25">
      <c r="A10" s="6"/>
      <c r="B10" s="13" t="s">
        <v>13</v>
      </c>
      <c r="C10" s="22" t="s">
        <v>27</v>
      </c>
      <c r="D10" s="23">
        <v>1</v>
      </c>
      <c r="E10" s="21">
        <v>6</v>
      </c>
      <c r="F10" s="14">
        <v>11386.98</v>
      </c>
      <c r="G10" s="7">
        <f t="shared" si="0"/>
        <v>12206.842560000001</v>
      </c>
      <c r="H10" s="33">
        <f t="shared" si="1"/>
        <v>73241.055359999998</v>
      </c>
      <c r="I10" s="38"/>
    </row>
    <row r="11" spans="1:9" s="9" customFormat="1" ht="28.15" customHeight="1" x14ac:dyDescent="0.25">
      <c r="A11" s="6"/>
      <c r="B11" s="13" t="s">
        <v>14</v>
      </c>
      <c r="C11" s="22" t="s">
        <v>15</v>
      </c>
      <c r="D11" s="23">
        <v>1</v>
      </c>
      <c r="E11" s="21">
        <v>7</v>
      </c>
      <c r="F11" s="14">
        <v>22488.84</v>
      </c>
      <c r="G11" s="7">
        <f t="shared" si="0"/>
        <v>24108.036480000002</v>
      </c>
      <c r="H11" s="33">
        <f t="shared" si="1"/>
        <v>168756.25536000001</v>
      </c>
      <c r="I11" s="38"/>
    </row>
    <row r="12" spans="1:9" s="9" customFormat="1" ht="28.15" customHeight="1" x14ac:dyDescent="0.25">
      <c r="A12" s="6"/>
      <c r="B12" s="13" t="s">
        <v>25</v>
      </c>
      <c r="C12" s="22" t="s">
        <v>23</v>
      </c>
      <c r="D12" s="23">
        <v>1</v>
      </c>
      <c r="E12" s="21">
        <v>9</v>
      </c>
      <c r="F12" s="14">
        <v>7315.11</v>
      </c>
      <c r="G12" s="7">
        <f t="shared" si="0"/>
        <v>7841.79792</v>
      </c>
      <c r="H12" s="33">
        <f t="shared" si="1"/>
        <v>70576.181280000004</v>
      </c>
      <c r="I12" s="38"/>
    </row>
    <row r="13" spans="1:9" s="9" customFormat="1" ht="28.15" customHeight="1" x14ac:dyDescent="0.25">
      <c r="A13" s="6"/>
      <c r="B13" s="13" t="s">
        <v>16</v>
      </c>
      <c r="C13" s="22" t="s">
        <v>17</v>
      </c>
      <c r="D13" s="23" t="s">
        <v>18</v>
      </c>
      <c r="E13" s="21">
        <v>3</v>
      </c>
      <c r="F13" s="14">
        <v>14630.22</v>
      </c>
      <c r="G13" s="7">
        <f t="shared" si="0"/>
        <v>15683.59584</v>
      </c>
      <c r="H13" s="33">
        <f t="shared" si="1"/>
        <v>47050.787519999998</v>
      </c>
      <c r="I13" s="38"/>
    </row>
    <row r="14" spans="1:9" s="9" customFormat="1" ht="28.15" customHeight="1" x14ac:dyDescent="0.25">
      <c r="A14" s="6"/>
      <c r="B14" s="13" t="s">
        <v>19</v>
      </c>
      <c r="C14" s="22" t="s">
        <v>26</v>
      </c>
      <c r="D14" s="23" t="s">
        <v>20</v>
      </c>
      <c r="E14" s="21">
        <v>36</v>
      </c>
      <c r="F14" s="14">
        <v>5582.42</v>
      </c>
      <c r="G14" s="7">
        <f t="shared" si="0"/>
        <v>5984.3542400000006</v>
      </c>
      <c r="H14" s="33">
        <f t="shared" si="1"/>
        <v>215436.75264000002</v>
      </c>
      <c r="I14" s="38"/>
    </row>
    <row r="15" spans="1:9" ht="29.45" customHeight="1" x14ac:dyDescent="0.25">
      <c r="A15" s="42" t="s">
        <v>21</v>
      </c>
      <c r="B15" s="43"/>
      <c r="C15" s="43"/>
      <c r="D15" s="44"/>
      <c r="E15" s="19">
        <f t="shared" ref="E15" si="2">SUM(E6:E14)</f>
        <v>160</v>
      </c>
      <c r="F15" s="15"/>
      <c r="G15" s="10"/>
      <c r="H15" s="34">
        <f>SUM(H6:H14)</f>
        <v>1717117.1755200003</v>
      </c>
    </row>
    <row r="16" spans="1:9" ht="56.45" customHeight="1" x14ac:dyDescent="0.25">
      <c r="G16" s="12"/>
    </row>
    <row r="17" spans="1:9" ht="39.75" customHeight="1" x14ac:dyDescent="0.25">
      <c r="A17" s="42" t="s">
        <v>22</v>
      </c>
      <c r="B17" s="43"/>
      <c r="C17" s="43"/>
      <c r="D17" s="44"/>
      <c r="E17" s="19">
        <f>SUM(E6:E14)</f>
        <v>160</v>
      </c>
      <c r="F17" s="15"/>
      <c r="G17" s="10"/>
      <c r="H17" s="35">
        <f>1717117.18*1.2</f>
        <v>2060540.6159999999</v>
      </c>
    </row>
    <row r="18" spans="1:9" x14ac:dyDescent="0.25">
      <c r="G18" s="12"/>
    </row>
    <row r="19" spans="1:9" s="5" customFormat="1" ht="21.6" customHeight="1" x14ac:dyDescent="0.25">
      <c r="A19" s="5" t="s">
        <v>24</v>
      </c>
      <c r="B19" s="7"/>
      <c r="C19" s="30" t="s">
        <v>30</v>
      </c>
      <c r="D19" s="24">
        <f ca="1">TODAY()</f>
        <v>45378</v>
      </c>
      <c r="E19" s="7"/>
      <c r="F19" s="7"/>
      <c r="G19" s="29"/>
      <c r="I19" s="39"/>
    </row>
    <row r="20" spans="1:9" x14ac:dyDescent="0.25">
      <c r="G20" s="12"/>
    </row>
    <row r="21" spans="1:9" hidden="1" x14ac:dyDescent="0.25">
      <c r="C21" s="40" t="s">
        <v>35</v>
      </c>
      <c r="D21" s="41" t="s">
        <v>36</v>
      </c>
      <c r="G21" s="12"/>
    </row>
    <row r="22" spans="1:9" x14ac:dyDescent="0.25">
      <c r="G22" s="12"/>
    </row>
    <row r="23" spans="1:9" x14ac:dyDescent="0.25">
      <c r="G23" s="12"/>
    </row>
    <row r="24" spans="1:9" x14ac:dyDescent="0.25">
      <c r="G24" s="12"/>
    </row>
    <row r="25" spans="1:9" x14ac:dyDescent="0.25">
      <c r="G25" s="12"/>
    </row>
    <row r="26" spans="1:9" x14ac:dyDescent="0.25">
      <c r="G26" s="12"/>
    </row>
    <row r="27" spans="1:9" x14ac:dyDescent="0.25">
      <c r="G27" s="12"/>
      <c r="H27" s="7"/>
    </row>
    <row r="28" spans="1:9" x14ac:dyDescent="0.25">
      <c r="G28" s="12"/>
    </row>
    <row r="29" spans="1:9" x14ac:dyDescent="0.25">
      <c r="G29" s="12"/>
    </row>
    <row r="30" spans="1:9" x14ac:dyDescent="0.25">
      <c r="G30" s="12"/>
    </row>
    <row r="31" spans="1:9" x14ac:dyDescent="0.25">
      <c r="G31" s="12"/>
    </row>
    <row r="32" spans="1:9" x14ac:dyDescent="0.25">
      <c r="G32" s="12"/>
    </row>
  </sheetData>
  <autoFilter ref="A4:I4"/>
  <mergeCells count="3">
    <mergeCell ref="A15:D15"/>
    <mergeCell ref="A17:D17"/>
    <mergeCell ref="A3:H3"/>
  </mergeCells>
  <pageMargins left="0.25" right="0.25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ПОВЕРКА-24</vt:lpstr>
      <vt:lpstr>'ПОВЕРКА-24'!Область_печати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Dushenkin Vladimir</dc:creator>
  <cp:lastModifiedBy>Kalashnikova Yuliya</cp:lastModifiedBy>
  <cp:lastPrinted>2024-03-25T02:40:12Z</cp:lastPrinted>
  <dcterms:created xsi:type="dcterms:W3CDTF">2022-08-25T08:23:42Z</dcterms:created>
  <dcterms:modified xsi:type="dcterms:W3CDTF">2024-03-27T06:38:57Z</dcterms:modified>
</cp:coreProperties>
</file>